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365"/>
  </bookViews>
  <sheets>
    <sheet name="EAI_DET" sheetId="1" r:id="rId1"/>
  </sheets>
  <definedNames>
    <definedName name="_xlnm.Print_Area" localSheetId="0">EAI_DET!$A$1:$I$89</definedName>
    <definedName name="_xlnm.Print_Titles" localSheetId="0">EAI_DET!$2:$7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48" i="1" s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D17" i="1"/>
  <c r="D43" i="1" s="1"/>
  <c r="C17" i="1"/>
  <c r="C43" i="1" s="1"/>
  <c r="F73" i="1" l="1"/>
  <c r="D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<sst xmlns="http://schemas.openxmlformats.org/spreadsheetml/2006/main" count="81" uniqueCount="81">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</sst>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3" fontId="2" fillId="0" borderId="0" xfId="0" applyNumberFormat="1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49" fontId="6" fillId="0" borderId="17" xfId="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2" applyNumberFormat="1" applyFont="1" applyFill="1" applyBorder="1" applyAlignment="1" applyProtection="1">
      <alignment horizontal="center" vertical="top"/>
      <protection locked="0"/>
    </xf>
    <xf numFmtId="49" fontId="7" fillId="0" borderId="0" xfId="2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zoomScale="60" zoomScaleNormal="110" workbookViewId="0">
      <selection activeCell="K17" sqref="K1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9.140625" style="2" bestFit="1" customWidth="1"/>
    <col min="4" max="4" width="17.28515625" style="2" bestFit="1" customWidth="1"/>
    <col min="5" max="5" width="19" style="2" bestFit="1" customWidth="1"/>
    <col min="6" max="7" width="19.140625" style="2" bestFit="1" customWidth="1"/>
    <col min="8" max="8" width="18" style="2" bestFit="1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1" t="s">
        <v>75</v>
      </c>
      <c r="C2" s="42"/>
      <c r="D2" s="42"/>
      <c r="E2" s="42"/>
      <c r="F2" s="42"/>
      <c r="G2" s="42"/>
      <c r="H2" s="43"/>
    </row>
    <row r="3" spans="2:9" x14ac:dyDescent="0.2">
      <c r="B3" s="44" t="s">
        <v>1</v>
      </c>
      <c r="C3" s="45"/>
      <c r="D3" s="45"/>
      <c r="E3" s="45"/>
      <c r="F3" s="45"/>
      <c r="G3" s="45"/>
      <c r="H3" s="46"/>
    </row>
    <row r="4" spans="2:9" x14ac:dyDescent="0.2">
      <c r="B4" s="47" t="s">
        <v>76</v>
      </c>
      <c r="C4" s="48"/>
      <c r="D4" s="48"/>
      <c r="E4" s="48"/>
      <c r="F4" s="48"/>
      <c r="G4" s="48"/>
      <c r="H4" s="49"/>
    </row>
    <row r="5" spans="2:9" ht="12.75" thickBot="1" x14ac:dyDescent="0.25">
      <c r="B5" s="50" t="s">
        <v>2</v>
      </c>
      <c r="C5" s="51"/>
      <c r="D5" s="51"/>
      <c r="E5" s="51"/>
      <c r="F5" s="51"/>
      <c r="G5" s="51"/>
      <c r="H5" s="52"/>
    </row>
    <row r="6" spans="2:9" ht="12.75" thickBot="1" x14ac:dyDescent="0.25">
      <c r="B6" s="53" t="s">
        <v>3</v>
      </c>
      <c r="C6" s="55" t="s">
        <v>4</v>
      </c>
      <c r="D6" s="56"/>
      <c r="E6" s="56"/>
      <c r="F6" s="56"/>
      <c r="G6" s="57"/>
      <c r="H6" s="58" t="s">
        <v>5</v>
      </c>
    </row>
    <row r="7" spans="2:9" ht="30" customHeight="1" thickBot="1" x14ac:dyDescent="0.25">
      <c r="B7" s="5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9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7206898</v>
      </c>
      <c r="D14" s="25">
        <v>10636050</v>
      </c>
      <c r="E14" s="27">
        <f t="shared" si="0"/>
        <v>17842948</v>
      </c>
      <c r="F14" s="25">
        <v>17434035</v>
      </c>
      <c r="G14" s="25">
        <v>17434035</v>
      </c>
      <c r="H14" s="34">
        <f t="shared" si="1"/>
        <v>10227137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432454052</v>
      </c>
      <c r="D16" s="25">
        <v>214309586</v>
      </c>
      <c r="E16" s="27">
        <f t="shared" si="0"/>
        <v>646763638</v>
      </c>
      <c r="F16" s="25">
        <v>401608754</v>
      </c>
      <c r="G16" s="25">
        <v>398442091</v>
      </c>
      <c r="H16" s="34">
        <f t="shared" si="1"/>
        <v>-34011961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210818450</v>
      </c>
      <c r="D36" s="25">
        <v>294597146</v>
      </c>
      <c r="E36" s="30">
        <f t="shared" si="3"/>
        <v>505415596</v>
      </c>
      <c r="F36" s="25">
        <v>0</v>
      </c>
      <c r="G36" s="25">
        <v>0</v>
      </c>
      <c r="H36" s="27">
        <f t="shared" ref="H36:H41" si="7">SUM(G36-C36)</f>
        <v>-210818450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13733675</v>
      </c>
      <c r="E37" s="30">
        <f t="shared" si="3"/>
        <v>13733675</v>
      </c>
      <c r="F37" s="22">
        <f t="shared" si="8"/>
        <v>15961181</v>
      </c>
      <c r="G37" s="22">
        <f t="shared" si="8"/>
        <v>12189714</v>
      </c>
      <c r="H37" s="34">
        <f t="shared" si="7"/>
        <v>12189714</v>
      </c>
    </row>
    <row r="38" spans="2:8" x14ac:dyDescent="0.2">
      <c r="B38" s="13" t="s">
        <v>40</v>
      </c>
      <c r="C38" s="26">
        <v>0</v>
      </c>
      <c r="D38" s="26">
        <v>13733675</v>
      </c>
      <c r="E38" s="30">
        <f t="shared" si="3"/>
        <v>13733675</v>
      </c>
      <c r="F38" s="26">
        <v>15961181</v>
      </c>
      <c r="G38" s="26">
        <v>12189714</v>
      </c>
      <c r="H38" s="30">
        <f t="shared" si="7"/>
        <v>12189714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0">
        <f>SUM(C10:C17,C30,C36,C37,C39)</f>
        <v>650479400</v>
      </c>
      <c r="D43" s="60">
        <f t="shared" ref="D43:H43" si="10">SUM(D10:D17,D30,D36,D37,D39)</f>
        <v>533276457</v>
      </c>
      <c r="E43" s="40">
        <f t="shared" si="10"/>
        <v>1183755857</v>
      </c>
      <c r="F43" s="60">
        <f t="shared" si="10"/>
        <v>435003970</v>
      </c>
      <c r="G43" s="60">
        <f t="shared" si="10"/>
        <v>428065840</v>
      </c>
      <c r="H43" s="40">
        <f t="shared" si="10"/>
        <v>-222413560</v>
      </c>
    </row>
    <row r="44" spans="2:8" x14ac:dyDescent="0.2">
      <c r="B44" s="7" t="s">
        <v>45</v>
      </c>
      <c r="C44" s="60"/>
      <c r="D44" s="60"/>
      <c r="E44" s="40"/>
      <c r="F44" s="60"/>
      <c r="G44" s="60"/>
      <c r="H44" s="40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7669335</v>
      </c>
      <c r="E57" s="27">
        <f t="shared" si="14"/>
        <v>7669335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7669335</v>
      </c>
      <c r="E61" s="30">
        <f t="shared" si="15"/>
        <v>7669335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1785774886</v>
      </c>
      <c r="D65" s="25">
        <v>42792631.000000015</v>
      </c>
      <c r="E65" s="27">
        <f>SUM(D65,C65)</f>
        <v>1828567517</v>
      </c>
      <c r="F65" s="25">
        <v>1862798894</v>
      </c>
      <c r="G65" s="25">
        <v>1862798894</v>
      </c>
      <c r="H65" s="27">
        <f>SUM(G65-C65)</f>
        <v>77024008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1785774886</v>
      </c>
      <c r="D68" s="22">
        <f t="shared" ref="D68:G68" si="18">SUM(D48,D57,D62,D65,D66)</f>
        <v>50461966.000000015</v>
      </c>
      <c r="E68" s="27">
        <f t="shared" si="18"/>
        <v>1836236852</v>
      </c>
      <c r="F68" s="22">
        <f t="shared" si="18"/>
        <v>1862798894</v>
      </c>
      <c r="G68" s="22">
        <f t="shared" si="18"/>
        <v>1862798894</v>
      </c>
      <c r="H68" s="27">
        <f>SUM(H48,H57,H62,H65,H66)</f>
        <v>77024008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2436254286</v>
      </c>
      <c r="D73" s="22">
        <f t="shared" ref="D73:G73" si="21">SUM(D43,D68,D70)</f>
        <v>583738423</v>
      </c>
      <c r="E73" s="27">
        <f t="shared" si="21"/>
        <v>3019992709</v>
      </c>
      <c r="F73" s="22">
        <f t="shared" si="21"/>
        <v>2297802864</v>
      </c>
      <c r="G73" s="22">
        <f t="shared" si="21"/>
        <v>2290864734</v>
      </c>
      <c r="H73" s="27">
        <f>SUM(H43,H68,H70)</f>
        <v>-145389552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  <c r="D80" s="39"/>
    </row>
    <row r="81" spans="2:8" s="37" customFormat="1" x14ac:dyDescent="0.2">
      <c r="B81" s="36"/>
      <c r="D81" s="39"/>
    </row>
    <row r="82" spans="2:8" s="37" customFormat="1" x14ac:dyDescent="0.2">
      <c r="B82" s="36"/>
    </row>
    <row r="83" spans="2:8" s="37" customFormat="1" x14ac:dyDescent="0.2">
      <c r="B83" s="36"/>
    </row>
    <row r="84" spans="2:8" s="37" customFormat="1" x14ac:dyDescent="0.2">
      <c r="B84" s="36"/>
    </row>
    <row r="85" spans="2:8" s="37" customFormat="1" x14ac:dyDescent="0.2">
      <c r="B85" s="36"/>
    </row>
    <row r="86" spans="2:8" s="37" customFormat="1" x14ac:dyDescent="0.2">
      <c r="B86" s="36"/>
    </row>
    <row r="87" spans="2:8" s="37" customFormat="1" x14ac:dyDescent="0.2">
      <c r="B87" s="61"/>
      <c r="F87" s="64"/>
      <c r="G87" s="64"/>
      <c r="H87" s="65"/>
    </row>
    <row r="88" spans="2:8" s="37" customFormat="1" x14ac:dyDescent="0.2">
      <c r="B88" s="62" t="s">
        <v>77</v>
      </c>
      <c r="F88" s="66" t="s">
        <v>79</v>
      </c>
      <c r="G88" s="66"/>
      <c r="H88" s="66"/>
    </row>
    <row r="89" spans="2:8" s="37" customFormat="1" x14ac:dyDescent="0.2">
      <c r="B89" s="63" t="s">
        <v>78</v>
      </c>
      <c r="F89" s="67" t="s">
        <v>80</v>
      </c>
      <c r="G89" s="67"/>
      <c r="H89" s="67"/>
    </row>
    <row r="90" spans="2:8" s="37" customFormat="1" x14ac:dyDescent="0.2">
      <c r="B90" s="36"/>
    </row>
    <row r="91" spans="2:8" s="37" customFormat="1" x14ac:dyDescent="0.2">
      <c r="B91" s="36"/>
    </row>
    <row r="92" spans="2:8" s="37" customFormat="1" x14ac:dyDescent="0.2">
      <c r="B92" s="36"/>
    </row>
    <row r="93" spans="2:8" s="37" customFormat="1" x14ac:dyDescent="0.2">
      <c r="B93" s="36"/>
    </row>
    <row r="94" spans="2:8" s="37" customFormat="1" x14ac:dyDescent="0.2">
      <c r="B94" s="36"/>
    </row>
    <row r="95" spans="2:8" s="37" customFormat="1" x14ac:dyDescent="0.2">
      <c r="B95" s="36"/>
    </row>
    <row r="96" spans="2:8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6">
    <mergeCell ref="F87:G87"/>
    <mergeCell ref="F88:H88"/>
    <mergeCell ref="F89:H89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2023-02-01T20:50:19Z</cp:lastPrinted>
  <dcterms:created xsi:type="dcterms:W3CDTF">2020-01-08T20:55:35Z</dcterms:created>
  <dcterms:modified xsi:type="dcterms:W3CDTF">2023-02-01T20:54:22Z</dcterms:modified>
</cp:coreProperties>
</file>